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vincenzo_diluca_consip_it/Documents/20250324_logistica_farmaco/strategia/20_documentazione/3_bozze/Allegati/"/>
    </mc:Choice>
  </mc:AlternateContent>
  <xr:revisionPtr revIDLastSave="140" documentId="13_ncr:1_{F8E2496B-C243-4139-B3C0-515B03491D17}" xr6:coauthVersionLast="47" xr6:coauthVersionMax="47" xr10:uidLastSave="{98E1BACB-A039-42A0-9338-00B0DD1E4E8F}"/>
  <bookViews>
    <workbookView xWindow="-110" yWindow="-110" windowWidth="19420" windowHeight="10300" tabRatio="635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3" l="1"/>
  <c r="E8" i="13"/>
  <c r="E6" i="13" l="1"/>
  <c r="D11" i="13" l="1"/>
  <c r="D16" i="13" l="1"/>
  <c r="E27" i="13"/>
  <c r="D29" i="13"/>
  <c r="E29" i="13" s="1"/>
  <c r="D28" i="13"/>
  <c r="E28" i="13" s="1"/>
  <c r="D23" i="13"/>
  <c r="D24" i="13" s="1"/>
  <c r="D30" i="13" l="1"/>
  <c r="D31" i="13" s="1"/>
</calcChain>
</file>

<file path=xl/sharedStrings.xml><?xml version="1.0" encoding="utf-8"?>
<sst xmlns="http://schemas.openxmlformats.org/spreadsheetml/2006/main" count="43" uniqueCount="40">
  <si>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</si>
  <si>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</si>
  <si>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</si>
  <si>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</si>
  <si>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</si>
  <si>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</si>
  <si>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</si>
  <si>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</si>
  <si>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</si>
  <si>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</si>
  <si>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</si>
  <si>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</si>
  <si>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</si>
  <si>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</si>
  <si>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</si>
  <si>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</si>
  <si>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</si>
  <si>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</si>
  <si>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</si>
  <si>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</si>
  <si>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</si>
  <si>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</si>
  <si>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</si>
  <si>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</si>
  <si>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</si>
  <si>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</si>
  <si>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</si>
  <si>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</si>
  <si>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</si>
  <si>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</si>
  <si>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</si>
  <si>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</si>
  <si>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par.10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</si>
  <si>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par.22.2 del capitolato d'oneri (NB: il valore è indicato preventivamente a solo titolo di esempio)</t>
    </r>
  </si>
  <si>
    <t>A  Possesso ISO 9000</t>
  </si>
  <si>
    <r>
      <t xml:space="preserve">B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</si>
  <si>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 xml:space="preserve">D. Possesso di una o più delle seguenti certificazioni/marchi: ISO 14001, ISO 27001, SA 8000. </t>
  </si>
  <si>
    <t>Ulteriori riduzioni fino a un massimo del 20%</t>
  </si>
  <si>
    <r>
      <t xml:space="preserve">C.  Fideiussione, emessa e firmata digitalmente, gestita mediante verifica telematica sul sito internet dell'emittente </t>
    </r>
    <r>
      <rPr>
        <strike/>
        <sz val="10"/>
        <rFont val="Calibri"/>
        <family val="2"/>
        <scheme val="minor"/>
      </rPr>
      <t xml:space="preserve"> 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</si>
  <si>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21.2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</si>
</sst>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trike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5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vertical="center"/>
    </xf>
    <xf numFmtId="165" fontId="18" fillId="0" borderId="0" xfId="0" applyNumberFormat="1" applyFont="1"/>
    <xf numFmtId="0" fontId="18" fillId="0" borderId="0" xfId="0" applyFont="1"/>
    <xf numFmtId="9" fontId="19" fillId="0" borderId="1" xfId="0" applyNumberFormat="1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9" fontId="0" fillId="0" borderId="0" xfId="1" applyFont="1"/>
    <xf numFmtId="0" fontId="19" fillId="0" borderId="1" xfId="0" applyFont="1" applyBorder="1" applyAlignment="1">
      <alignment vertical="center" wrapText="1"/>
    </xf>
    <xf numFmtId="166" fontId="19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5" fillId="2" borderId="1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0" fontId="19" fillId="0" borderId="2" xfId="0" applyNumberFormat="1" applyFont="1" applyBorder="1" applyAlignment="1">
      <alignment horizontal="center" vertical="center"/>
    </xf>
    <xf numFmtId="10" fontId="19" fillId="0" borderId="3" xfId="0" applyNumberFormat="1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5" fillId="4" borderId="2" xfId="2" applyFont="1" applyFill="1" applyBorder="1" applyAlignment="1" applyProtection="1">
      <alignment horizontal="center" vertical="center"/>
      <protection locked="0"/>
    </xf>
    <xf numFmtId="44" fontId="5" fillId="4" borderId="3" xfId="2" applyFont="1" applyFill="1" applyBorder="1" applyAlignment="1" applyProtection="1">
      <alignment horizontal="center" vertical="center"/>
      <protection locked="0"/>
    </xf>
    <xf numFmtId="0" fontId="9" fillId="8" borderId="1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view="pageLayout" zoomScaleNormal="85" workbookViewId="0">
      <selection activeCell="C4" sqref="C4:D11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20</v>
      </c>
    </row>
    <row r="4" spans="1:4" s="22" customFormat="1" ht="31.5" customHeight="1" x14ac:dyDescent="0.35">
      <c r="C4" s="31" t="s">
        <v>21</v>
      </c>
      <c r="D4" s="31"/>
    </row>
    <row r="5" spans="1:4" s="22" customFormat="1" ht="31.5" customHeight="1" x14ac:dyDescent="0.35">
      <c r="C5" s="31" t="s">
        <v>22</v>
      </c>
      <c r="D5" s="31"/>
    </row>
    <row r="6" spans="1:4" s="22" customFormat="1" ht="31.5" customHeight="1" x14ac:dyDescent="0.35">
      <c r="C6" s="31" t="s">
        <v>23</v>
      </c>
      <c r="D6" s="31"/>
    </row>
    <row r="7" spans="1:4" x14ac:dyDescent="0.35">
      <c r="C7" s="32"/>
      <c r="D7" s="32"/>
    </row>
    <row r="8" spans="1:4" x14ac:dyDescent="0.35">
      <c r="C8" s="31" t="s">
        <v>24</v>
      </c>
      <c r="D8" s="31"/>
    </row>
    <row r="9" spans="1:4" ht="34.5" customHeight="1" x14ac:dyDescent="0.35">
      <c r="C9" s="19" t="s">
        <v>25</v>
      </c>
      <c r="D9" s="18" t="s">
        <v>31</v>
      </c>
    </row>
    <row r="10" spans="1:4" ht="34.5" customHeight="1" x14ac:dyDescent="0.35">
      <c r="C10" s="20" t="s">
        <v>26</v>
      </c>
      <c r="D10" s="18" t="s">
        <v>27</v>
      </c>
    </row>
    <row r="11" spans="1:4" ht="34.5" customHeight="1" x14ac:dyDescent="0.35">
      <c r="C11" s="21" t="s">
        <v>28</v>
      </c>
      <c r="D11" s="18" t="s">
        <v>29</v>
      </c>
    </row>
    <row r="12" spans="1:4" x14ac:dyDescent="0.35">
      <c r="C12" s="18"/>
      <c r="D12" s="18"/>
    </row>
    <row r="13" spans="1:4" x14ac:dyDescent="0.35">
      <c r="C13" s="17"/>
    </row>
    <row r="14" spans="1:4" x14ac:dyDescent="0.35">
      <c r="C14" s="17"/>
    </row>
    <row r="15" spans="1:4" x14ac:dyDescent="0.35">
      <c r="C15" s="17"/>
    </row>
    <row r="16" spans="1:4" x14ac:dyDescent="0.35">
      <c r="C16" s="17"/>
    </row>
    <row r="17" spans="3:3" x14ac:dyDescent="0.35">
      <c r="C17" s="17"/>
    </row>
    <row r="18" spans="3:3" x14ac:dyDescent="0.35">
      <c r="C18" s="17"/>
    </row>
    <row r="19" spans="3:3" x14ac:dyDescent="0.35">
      <c r="C19" s="17"/>
    </row>
    <row r="20" spans="3:3" x14ac:dyDescent="0.35">
      <c r="C20" s="17"/>
    </row>
    <row r="21" spans="3:3" x14ac:dyDescent="0.3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view="pageLayout" topLeftCell="F1" zoomScaleNormal="100" zoomScaleSheetLayoutView="97" workbookViewId="0">
      <selection activeCell="G33" sqref="G33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4" max="4" width="8.726562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50" t="s">
        <v>13</v>
      </c>
      <c r="C3" s="50"/>
      <c r="D3" s="50"/>
      <c r="E3" s="50"/>
      <c r="F3" s="1"/>
    </row>
    <row r="4" spans="1:13" ht="28.5" customHeight="1" x14ac:dyDescent="0.35">
      <c r="B4" s="34" t="s">
        <v>14</v>
      </c>
      <c r="C4" s="35"/>
      <c r="D4" s="35"/>
      <c r="E4" s="36"/>
      <c r="F4" s="1"/>
    </row>
    <row r="5" spans="1:13" ht="26" x14ac:dyDescent="0.35">
      <c r="B5" s="10" t="s">
        <v>4</v>
      </c>
      <c r="C5" s="10" t="s">
        <v>1</v>
      </c>
      <c r="D5" s="10" t="s">
        <v>0</v>
      </c>
      <c r="E5" s="10" t="s">
        <v>6</v>
      </c>
      <c r="F5" s="1"/>
    </row>
    <row r="6" spans="1:13" x14ac:dyDescent="0.35">
      <c r="A6" s="66"/>
      <c r="B6" s="7" t="s">
        <v>34</v>
      </c>
      <c r="C6" s="3">
        <v>0.3</v>
      </c>
      <c r="D6" s="5" t="s">
        <v>30</v>
      </c>
      <c r="E6" s="67">
        <f>IF(D7="s",C7,IF(D6="s",C6,0))</f>
        <v>0</v>
      </c>
      <c r="F6" s="1"/>
    </row>
    <row r="7" spans="1:13" ht="26" x14ac:dyDescent="0.35">
      <c r="A7" s="66"/>
      <c r="B7" s="7" t="s">
        <v>35</v>
      </c>
      <c r="C7" s="3">
        <v>0.5</v>
      </c>
      <c r="D7" s="5" t="s">
        <v>30</v>
      </c>
      <c r="E7" s="68"/>
      <c r="F7" s="1"/>
      <c r="M7" s="28"/>
    </row>
    <row r="8" spans="1:13" ht="39" x14ac:dyDescent="0.35">
      <c r="B8" s="29" t="s">
        <v>38</v>
      </c>
      <c r="C8" s="3">
        <v>0.1</v>
      </c>
      <c r="D8" s="5" t="s">
        <v>30</v>
      </c>
      <c r="E8" s="8">
        <f>IF(D8="s",C8,0)</f>
        <v>0</v>
      </c>
      <c r="F8" s="23"/>
      <c r="G8" s="24"/>
      <c r="H8" s="25"/>
      <c r="I8" s="25"/>
      <c r="J8" s="25"/>
      <c r="K8" s="25"/>
      <c r="L8" s="25"/>
    </row>
    <row r="9" spans="1:13" x14ac:dyDescent="0.35">
      <c r="B9" s="11" t="s">
        <v>37</v>
      </c>
      <c r="C9" s="12"/>
      <c r="D9" s="13"/>
      <c r="E9" s="14"/>
      <c r="F9" s="60"/>
      <c r="G9" s="61"/>
      <c r="H9" s="61"/>
      <c r="I9" s="61"/>
      <c r="J9" s="61"/>
      <c r="K9" s="61"/>
      <c r="L9" s="61"/>
      <c r="M9" s="61"/>
    </row>
    <row r="10" spans="1:13" ht="40.5" customHeight="1" x14ac:dyDescent="0.35">
      <c r="A10" s="9"/>
      <c r="B10" s="7" t="s">
        <v>36</v>
      </c>
      <c r="C10" s="26">
        <v>0.2</v>
      </c>
      <c r="D10" s="5" t="s">
        <v>30</v>
      </c>
      <c r="E10" s="27">
        <f>IF(D10="s",C10,0)</f>
        <v>0</v>
      </c>
      <c r="F10" s="60"/>
      <c r="G10" s="61"/>
      <c r="H10" s="61"/>
      <c r="I10" s="61"/>
      <c r="J10" s="61"/>
      <c r="K10" s="61"/>
      <c r="L10" s="61"/>
      <c r="M10" s="61"/>
    </row>
    <row r="11" spans="1:13" ht="43.5" customHeight="1" x14ac:dyDescent="0.35">
      <c r="B11" s="69" t="s">
        <v>7</v>
      </c>
      <c r="C11" s="70"/>
      <c r="D11" s="71">
        <f>IFERROR(1-(1-E6)*(1-E8)*(1-E10),1-(1-E6)*(1-E10))</f>
        <v>0</v>
      </c>
      <c r="E11" s="71"/>
      <c r="F11" s="60"/>
      <c r="G11" s="61"/>
      <c r="H11" s="61"/>
      <c r="I11" s="61"/>
      <c r="J11" s="61"/>
      <c r="K11" s="61"/>
      <c r="L11" s="61"/>
      <c r="M11" s="61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50" t="s">
        <v>8</v>
      </c>
      <c r="C14" s="50"/>
      <c r="D14" s="50"/>
      <c r="E14" s="50"/>
    </row>
    <row r="15" spans="1:13" ht="60.75" customHeight="1" x14ac:dyDescent="0.35">
      <c r="B15" s="62" t="s">
        <v>32</v>
      </c>
      <c r="C15" s="63"/>
      <c r="D15" s="55">
        <v>1000000</v>
      </c>
      <c r="E15" s="56"/>
      <c r="F15" s="4"/>
    </row>
    <row r="16" spans="1:13" x14ac:dyDescent="0.35">
      <c r="B16" s="64" t="s">
        <v>9</v>
      </c>
      <c r="C16" s="65"/>
      <c r="D16" s="33">
        <f>ROUND((1-D11)*$D15,0)</f>
        <v>1000000</v>
      </c>
      <c r="E16" s="33"/>
    </row>
    <row r="19" spans="2:6" ht="31.5" customHeight="1" x14ac:dyDescent="0.35">
      <c r="B19" s="50" t="s">
        <v>15</v>
      </c>
      <c r="C19" s="51"/>
      <c r="D19" s="51"/>
      <c r="E19" s="52"/>
      <c r="F19" s="15"/>
    </row>
    <row r="20" spans="2:6" ht="61.5" customHeight="1" x14ac:dyDescent="0.35">
      <c r="B20" s="53" t="s">
        <v>33</v>
      </c>
      <c r="C20" s="54"/>
      <c r="D20" s="55">
        <v>1000000</v>
      </c>
      <c r="E20" s="56"/>
      <c r="F20" s="4"/>
    </row>
    <row r="21" spans="2:6" ht="20.25" customHeight="1" x14ac:dyDescent="0.35">
      <c r="B21" s="57" t="s">
        <v>16</v>
      </c>
      <c r="C21" s="58"/>
      <c r="D21" s="58"/>
      <c r="E21" s="59"/>
    </row>
    <row r="22" spans="2:6" x14ac:dyDescent="0.35">
      <c r="B22" s="42" t="s">
        <v>2</v>
      </c>
      <c r="C22" s="43"/>
      <c r="D22" s="48">
        <v>1.5E-3</v>
      </c>
      <c r="E22" s="49"/>
      <c r="F22" s="4"/>
    </row>
    <row r="23" spans="2:6" ht="30" customHeight="1" x14ac:dyDescent="0.35">
      <c r="B23" s="44" t="s">
        <v>11</v>
      </c>
      <c r="C23" s="45"/>
      <c r="D23" s="46">
        <f>D22*D$20</f>
        <v>1500</v>
      </c>
      <c r="E23" s="47"/>
    </row>
    <row r="24" spans="2:6" x14ac:dyDescent="0.35">
      <c r="B24" s="41" t="s">
        <v>3</v>
      </c>
      <c r="C24" s="41"/>
      <c r="D24" s="33">
        <f>ROUND((1-D11)*$D23,0)</f>
        <v>1500</v>
      </c>
      <c r="E24" s="33"/>
    </row>
    <row r="25" spans="2:6" ht="36.75" customHeight="1" x14ac:dyDescent="0.35">
      <c r="B25" s="37" t="s">
        <v>17</v>
      </c>
      <c r="C25" s="37"/>
      <c r="D25" s="37"/>
      <c r="E25" s="37"/>
    </row>
    <row r="26" spans="2:6" ht="48.75" customHeight="1" x14ac:dyDescent="0.35">
      <c r="B26" s="38" t="s">
        <v>39</v>
      </c>
      <c r="C26" s="38"/>
      <c r="D26" s="6">
        <v>0.24</v>
      </c>
      <c r="E26" s="16"/>
      <c r="F26" s="4"/>
    </row>
    <row r="27" spans="2:6" ht="29.25" customHeight="1" x14ac:dyDescent="0.35">
      <c r="B27" s="38" t="s">
        <v>10</v>
      </c>
      <c r="C27" s="38"/>
      <c r="D27" s="30">
        <v>2E-3</v>
      </c>
      <c r="E27" s="2">
        <f>D27*D$20</f>
        <v>2000</v>
      </c>
      <c r="F27" s="4"/>
    </row>
    <row r="28" spans="2:6" ht="29.25" customHeight="1" x14ac:dyDescent="0.35">
      <c r="B28" s="38" t="s">
        <v>18</v>
      </c>
      <c r="C28" s="38"/>
      <c r="D28" s="8">
        <f>IF(D26&gt;10%,MIN(D26-10%,10%),0%)</f>
        <v>0.1</v>
      </c>
      <c r="E28" s="2">
        <f>D28*D$20</f>
        <v>100000</v>
      </c>
    </row>
    <row r="29" spans="2:6" ht="29.25" customHeight="1" x14ac:dyDescent="0.35">
      <c r="B29" s="38" t="s">
        <v>19</v>
      </c>
      <c r="C29" s="38"/>
      <c r="D29" s="8">
        <f>IF(D26&gt;20%,2*(D26-20%),0%)</f>
        <v>7.999999999999996E-2</v>
      </c>
      <c r="E29" s="2">
        <f>D29*D$20</f>
        <v>79999.999999999956</v>
      </c>
    </row>
    <row r="30" spans="2:6" ht="29.25" customHeight="1" x14ac:dyDescent="0.35">
      <c r="B30" s="39" t="s">
        <v>12</v>
      </c>
      <c r="C30" s="39"/>
      <c r="D30" s="40">
        <f>SUM(E27:E29)</f>
        <v>181999.99999999994</v>
      </c>
      <c r="E30" s="40"/>
    </row>
    <row r="31" spans="2:6" ht="30" customHeight="1" x14ac:dyDescent="0.35">
      <c r="B31" s="41" t="s">
        <v>5</v>
      </c>
      <c r="C31" s="41"/>
      <c r="D31" s="33">
        <f>ROUND((1-D11)*$D30,0)</f>
        <v>182000</v>
      </c>
      <c r="E31" s="33"/>
    </row>
  </sheetData>
  <mergeCells count="31">
    <mergeCell ref="B3:E3"/>
    <mergeCell ref="A6:A7"/>
    <mergeCell ref="E6:E7"/>
    <mergeCell ref="B11:C11"/>
    <mergeCell ref="D11:E11"/>
    <mergeCell ref="B19:E19"/>
    <mergeCell ref="B20:C20"/>
    <mergeCell ref="D20:E20"/>
    <mergeCell ref="B21:E21"/>
    <mergeCell ref="F9:M11"/>
    <mergeCell ref="B14:E14"/>
    <mergeCell ref="B15:C15"/>
    <mergeCell ref="D15:E15"/>
    <mergeCell ref="B16:C16"/>
    <mergeCell ref="D16:E16"/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8E5A2E5E2EDA48BA89EB57D79F84A5" ma:contentTypeVersion="3" ma:contentTypeDescription="Creare un nuovo documento." ma:contentTypeScope="" ma:versionID="cc98a6bf14e859469564a16bc2698f62">
  <xsd:schema xmlns:xsd="http://www.w3.org/2001/XMLSchema" xmlns:xs="http://www.w3.org/2001/XMLSchema" xmlns:p="http://schemas.microsoft.com/office/2006/metadata/properties" xmlns:ns2="2064bc2e-ccc4-406b-81e3-139edcacfdce" targetNamespace="http://schemas.microsoft.com/office/2006/metadata/properties" ma:root="true" ma:fieldsID="78b668fc606fb78b545178ae03dd10ef" ns2:_="">
    <xsd:import namespace="2064bc2e-ccc4-406b-81e3-139edcacfd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64bc2e-ccc4-406b-81e3-139edcacfd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8F5C09-CDF4-4EE7-9BC8-15A849A6915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219193E-808B-4A55-9CCA-334323FECC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EEB9CF-BD65-4333-9521-D53A50778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64bc2e-ccc4-406b-81e3-139edcacfd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Di Luca Vincenzo</cp:lastModifiedBy>
  <dcterms:created xsi:type="dcterms:W3CDTF">2016-02-02T10:53:31Z</dcterms:created>
  <dcterms:modified xsi:type="dcterms:W3CDTF">2025-12-19T08:32:03Z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0x010100318E5A2E5E2EDA48BA89EB57D79F84A5</vt:lpwstr>
  </property>
</Properties>
</file>